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1340" windowHeight="9345"/>
  </bookViews>
  <sheets>
    <sheet name="сводный" sheetId="2" r:id="rId1"/>
  </sheets>
  <definedNames>
    <definedName name="_xlnm.Print_Titles" localSheetId="0">сводный!$17:$17</definedName>
    <definedName name="_xlnm.Print_Area" localSheetId="0">сводный!$A$1:$I$25</definedName>
  </definedNames>
  <calcPr calcId="125725"/>
</workbook>
</file>

<file path=xl/calcChain.xml><?xml version="1.0" encoding="utf-8"?>
<calcChain xmlns="http://schemas.openxmlformats.org/spreadsheetml/2006/main">
  <c r="I25" i="2"/>
  <c r="G25"/>
  <c r="E25"/>
  <c r="I24"/>
  <c r="H24"/>
  <c r="H25" s="1"/>
  <c r="G24"/>
  <c r="F24"/>
  <c r="F25" s="1"/>
  <c r="E24"/>
  <c r="D25"/>
  <c r="D24"/>
  <c r="D11" l="1"/>
  <c r="E21"/>
  <c r="E20"/>
  <c r="E19"/>
  <c r="I22"/>
  <c r="I23" s="1"/>
  <c r="H22"/>
  <c r="H23" s="1"/>
  <c r="G22"/>
  <c r="G23" s="1"/>
  <c r="F22"/>
  <c r="F23" s="1"/>
  <c r="E22" l="1"/>
  <c r="E23" s="1"/>
  <c r="D22"/>
  <c r="D23" s="1"/>
  <c r="D10"/>
</calcChain>
</file>

<file path=xl/sharedStrings.xml><?xml version="1.0" encoding="utf-8"?>
<sst xmlns="http://schemas.openxmlformats.org/spreadsheetml/2006/main" count="31" uniqueCount="31">
  <si>
    <t>(наименование стройки)</t>
  </si>
  <si>
    <t>(наименование объекта)</t>
  </si>
  <si>
    <t>№ пп</t>
  </si>
  <si>
    <t>монтажных работ</t>
  </si>
  <si>
    <t>оборудования, мебели, инвентаря</t>
  </si>
  <si>
    <t>прочих</t>
  </si>
  <si>
    <t>всего</t>
  </si>
  <si>
    <t>Номера сметных расчетов (смет)</t>
  </si>
  <si>
    <t>Наименование работ и затрат</t>
  </si>
  <si>
    <t>строительных работ</t>
  </si>
  <si>
    <t>1. Локальные сметные расчеты</t>
  </si>
  <si>
    <t>Итого по Главе 1</t>
  </si>
  <si>
    <t>(объектный сметный расчет)</t>
  </si>
  <si>
    <t>1</t>
  </si>
  <si>
    <t>Итого с НДС</t>
  </si>
  <si>
    <t>2</t>
  </si>
  <si>
    <t>3</t>
  </si>
  <si>
    <t>руб.</t>
  </si>
  <si>
    <t>Всего по объекту</t>
  </si>
  <si>
    <t>Контейнерный терминал Клещиха г. Новосибирск.</t>
  </si>
  <si>
    <t xml:space="preserve">ОБЪЕКТНАЯ СМЕТА </t>
  </si>
  <si>
    <t>Средства на оплату труда, руб.</t>
  </si>
  <si>
    <t xml:space="preserve">Нормативная трудоемкость - </t>
  </si>
  <si>
    <t>Сметная стоимость, руб.</t>
  </si>
  <si>
    <t xml:space="preserve"> чел.час.</t>
  </si>
  <si>
    <t>Капитальный ремонт объекта "Здание проходной одноэтажное" (инв. № 010000747, кад. № 54:35:062670:370)</t>
  </si>
  <si>
    <t>Капитальный ремонт объекта "Здание служебно-техническое", (инв. № 010000752, кад. № 54:35:062530:1141)</t>
  </si>
  <si>
    <t>Капитальный ремонт объекта "Здание производственное на 40 тонной площадке" (инв. № 010000743, кад. № 54:35:062670:377)</t>
  </si>
  <si>
    <t>НДС 20%</t>
  </si>
  <si>
    <t>Филиал ПАО "ТрансКонтейнер" на Зап.-Сиб. ж.д. Контейнерный терминал Клещиха г. Новосибирск.</t>
  </si>
  <si>
    <t>Сметная стоимость (без НДС) -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</si>
</sst>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ourier New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/>
    <xf numFmtId="0" fontId="3" fillId="0" borderId="1" xfId="0" applyFont="1" applyBorder="1" applyAlignment="1">
      <alignment vertical="top" wrapText="1"/>
    </xf>
    <xf numFmtId="0" fontId="4" fillId="0" borderId="0" xfId="0" applyFont="1" applyAlignment="1">
      <alignment horizontal="left" vertical="top"/>
    </xf>
    <xf numFmtId="4" fontId="3" fillId="0" borderId="1" xfId="0" applyNumberFormat="1" applyFon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0" fontId="3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horizontal="left" vertical="top"/>
    </xf>
    <xf numFmtId="4" fontId="3" fillId="0" borderId="0" xfId="0" applyNumberFormat="1" applyFont="1" applyAlignment="1">
      <alignment horizontal="right" vertical="top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right" vertical="top"/>
    </xf>
    <xf numFmtId="0" fontId="3" fillId="0" borderId="0" xfId="0" applyNumberFormat="1" applyFont="1" applyAlignment="1">
      <alignment horizontal="center" vertical="top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I35"/>
  <sheetViews>
    <sheetView showGridLines="0" tabSelected="1" view="pageBreakPreview" zoomScale="120" zoomScaleNormal="100" zoomScaleSheetLayoutView="120" workbookViewId="0">
      <selection activeCell="C21" sqref="C21"/>
    </sheetView>
  </sheetViews>
  <sheetFormatPr defaultRowHeight="12.75"/>
  <cols>
    <col min="1" max="1" width="5" style="1" customWidth="1"/>
    <col min="2" max="2" width="9" style="10" customWidth="1"/>
    <col min="3" max="3" width="38.28515625" style="9" customWidth="1"/>
    <col min="4" max="4" width="12.85546875" style="8" customWidth="1"/>
    <col min="5" max="5" width="12.28515625" style="8" customWidth="1"/>
    <col min="6" max="6" width="11.7109375" style="8" customWidth="1"/>
    <col min="7" max="7" width="11.140625" style="8" customWidth="1"/>
    <col min="8" max="8" width="12.28515625" style="8" customWidth="1"/>
    <col min="9" max="9" width="12.85546875" style="8" customWidth="1"/>
  </cols>
  <sheetData>
    <row r="1" spans="1:9">
      <c r="C1" s="24"/>
      <c r="D1" s="6"/>
      <c r="E1" s="6" t="s">
        <v>29</v>
      </c>
      <c r="F1" s="6"/>
      <c r="G1" s="6"/>
      <c r="H1" s="6"/>
      <c r="I1" s="6"/>
    </row>
    <row r="2" spans="1:9">
      <c r="D2" s="4"/>
      <c r="E2" s="2" t="s">
        <v>0</v>
      </c>
      <c r="F2" s="4"/>
      <c r="G2" s="4"/>
      <c r="H2" s="4"/>
      <c r="I2" s="4"/>
    </row>
    <row r="3" spans="1:9" ht="6" customHeight="1">
      <c r="D3" s="4"/>
      <c r="E3" s="4"/>
      <c r="F3" s="4"/>
      <c r="G3" s="4"/>
      <c r="H3" s="4"/>
      <c r="I3" s="4"/>
    </row>
    <row r="4" spans="1:9">
      <c r="D4" s="4"/>
      <c r="E4" s="3" t="s">
        <v>20</v>
      </c>
      <c r="F4" s="4"/>
      <c r="G4" s="4"/>
      <c r="H4" s="4"/>
      <c r="I4" s="4"/>
    </row>
    <row r="5" spans="1:9">
      <c r="D5" s="4"/>
      <c r="E5" s="4" t="s">
        <v>12</v>
      </c>
      <c r="F5" s="4"/>
      <c r="G5" s="4"/>
      <c r="H5" s="4"/>
      <c r="I5" s="4"/>
    </row>
    <row r="6" spans="1:9" ht="6" customHeight="1">
      <c r="D6" s="4"/>
      <c r="E6" s="4"/>
      <c r="F6" s="4"/>
      <c r="G6" s="4"/>
      <c r="H6" s="4"/>
      <c r="I6" s="4"/>
    </row>
    <row r="7" spans="1:9">
      <c r="C7" s="32"/>
      <c r="D7" s="31" t="s">
        <v>19</v>
      </c>
      <c r="E7" s="31"/>
      <c r="F7" s="31"/>
      <c r="G7" s="6"/>
      <c r="H7" s="6"/>
      <c r="I7" s="6"/>
    </row>
    <row r="8" spans="1:9">
      <c r="D8" s="4"/>
      <c r="E8" s="2" t="s">
        <v>1</v>
      </c>
      <c r="F8" s="4"/>
      <c r="G8" s="4"/>
      <c r="H8" s="4"/>
      <c r="I8" s="4"/>
    </row>
    <row r="9" spans="1:9" ht="6" customHeight="1">
      <c r="D9" s="4"/>
      <c r="E9" s="4"/>
      <c r="F9" s="4"/>
      <c r="G9" s="4"/>
      <c r="H9" s="4"/>
      <c r="I9" s="4"/>
    </row>
    <row r="10" spans="1:9">
      <c r="C10" s="9" t="s">
        <v>30</v>
      </c>
      <c r="D10" s="20">
        <f>H22</f>
        <v>2460304</v>
      </c>
      <c r="E10" s="19" t="s">
        <v>17</v>
      </c>
      <c r="F10" s="4"/>
      <c r="G10" s="4"/>
      <c r="H10" s="4"/>
      <c r="I10" s="4"/>
    </row>
    <row r="11" spans="1:9">
      <c r="C11" s="9" t="s">
        <v>22</v>
      </c>
      <c r="D11" s="20">
        <f>1734+386+1853</f>
        <v>3973</v>
      </c>
      <c r="E11" s="19" t="s">
        <v>24</v>
      </c>
      <c r="F11" s="4"/>
      <c r="G11" s="4"/>
      <c r="H11" s="4"/>
      <c r="I11" s="4"/>
    </row>
    <row r="12" spans="1:9" ht="6" customHeight="1">
      <c r="D12" s="4"/>
      <c r="E12" s="4"/>
      <c r="F12" s="4"/>
      <c r="G12" s="4"/>
      <c r="H12" s="4"/>
      <c r="I12" s="4"/>
    </row>
    <row r="13" spans="1:9" ht="12.75" customHeight="1">
      <c r="A13" s="28" t="s">
        <v>2</v>
      </c>
      <c r="B13" s="29" t="s">
        <v>7</v>
      </c>
      <c r="C13" s="28" t="s">
        <v>8</v>
      </c>
      <c r="D13" s="30" t="s">
        <v>23</v>
      </c>
      <c r="E13" s="30"/>
      <c r="F13" s="30"/>
      <c r="G13" s="30"/>
      <c r="H13" s="30"/>
      <c r="I13" s="28" t="s">
        <v>21</v>
      </c>
    </row>
    <row r="14" spans="1:9">
      <c r="A14" s="28"/>
      <c r="B14" s="29"/>
      <c r="C14" s="28"/>
      <c r="D14" s="28" t="s">
        <v>9</v>
      </c>
      <c r="E14" s="28" t="s">
        <v>3</v>
      </c>
      <c r="F14" s="28" t="s">
        <v>4</v>
      </c>
      <c r="G14" s="28" t="s">
        <v>5</v>
      </c>
      <c r="H14" s="28" t="s">
        <v>6</v>
      </c>
      <c r="I14" s="28"/>
    </row>
    <row r="15" spans="1:9">
      <c r="A15" s="28"/>
      <c r="B15" s="29"/>
      <c r="C15" s="28"/>
      <c r="D15" s="28"/>
      <c r="E15" s="28"/>
      <c r="F15" s="28"/>
      <c r="G15" s="28"/>
      <c r="H15" s="28"/>
      <c r="I15" s="28"/>
    </row>
    <row r="16" spans="1:9">
      <c r="A16" s="28"/>
      <c r="B16" s="29"/>
      <c r="C16" s="28"/>
      <c r="D16" s="28"/>
      <c r="E16" s="28"/>
      <c r="F16" s="28"/>
      <c r="G16" s="28"/>
      <c r="H16" s="28"/>
      <c r="I16" s="28"/>
    </row>
    <row r="17" spans="1:9">
      <c r="A17" s="7">
        <v>1</v>
      </c>
      <c r="B17" s="11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</row>
    <row r="18" spans="1:9">
      <c r="A18" s="26" t="s">
        <v>10</v>
      </c>
      <c r="B18" s="27"/>
      <c r="C18" s="27"/>
      <c r="D18" s="27"/>
      <c r="E18" s="27"/>
      <c r="F18" s="27"/>
      <c r="G18" s="27"/>
      <c r="H18" s="27"/>
      <c r="I18" s="27"/>
    </row>
    <row r="19" spans="1:9" ht="39" customHeight="1">
      <c r="A19" s="15">
        <v>1</v>
      </c>
      <c r="B19" s="21" t="s">
        <v>13</v>
      </c>
      <c r="C19" s="13" t="s">
        <v>27</v>
      </c>
      <c r="D19" s="22">
        <v>1307143</v>
      </c>
      <c r="E19" s="22">
        <f>H19-D19</f>
        <v>28376</v>
      </c>
      <c r="F19" s="22"/>
      <c r="G19" s="22"/>
      <c r="H19" s="22">
        <v>1335519</v>
      </c>
      <c r="I19" s="22">
        <v>270618</v>
      </c>
    </row>
    <row r="20" spans="1:9" ht="39.75" customHeight="1">
      <c r="A20" s="15">
        <v>2</v>
      </c>
      <c r="B20" s="21" t="s">
        <v>15</v>
      </c>
      <c r="C20" s="13" t="s">
        <v>25</v>
      </c>
      <c r="D20" s="22">
        <v>233647</v>
      </c>
      <c r="E20" s="22">
        <f>H20-D20</f>
        <v>13810</v>
      </c>
      <c r="F20" s="22"/>
      <c r="G20" s="22"/>
      <c r="H20" s="22">
        <v>247457</v>
      </c>
      <c r="I20" s="22">
        <v>59877</v>
      </c>
    </row>
    <row r="21" spans="1:9" ht="38.25">
      <c r="A21" s="15">
        <v>3</v>
      </c>
      <c r="B21" s="21" t="s">
        <v>16</v>
      </c>
      <c r="C21" s="13" t="s">
        <v>26</v>
      </c>
      <c r="D21" s="22">
        <v>837237</v>
      </c>
      <c r="E21" s="22">
        <f>H21-D21</f>
        <v>40091</v>
      </c>
      <c r="F21" s="22"/>
      <c r="G21" s="22"/>
      <c r="H21" s="22">
        <v>877328</v>
      </c>
      <c r="I21" s="22">
        <v>282937</v>
      </c>
    </row>
    <row r="22" spans="1:9">
      <c r="A22" s="23"/>
      <c r="B22" s="21"/>
      <c r="C22" s="13" t="s">
        <v>11</v>
      </c>
      <c r="D22" s="22">
        <f>D19+D20+D21</f>
        <v>2378027</v>
      </c>
      <c r="E22" s="22">
        <f t="shared" ref="E22:I22" si="0">E19+E20+E21</f>
        <v>82277</v>
      </c>
      <c r="F22" s="22">
        <f t="shared" si="0"/>
        <v>0</v>
      </c>
      <c r="G22" s="22">
        <f t="shared" si="0"/>
        <v>0</v>
      </c>
      <c r="H22" s="22">
        <f t="shared" si="0"/>
        <v>2460304</v>
      </c>
      <c r="I22" s="22">
        <f t="shared" si="0"/>
        <v>613432</v>
      </c>
    </row>
    <row r="23" spans="1:9">
      <c r="A23" s="14"/>
      <c r="B23" s="12"/>
      <c r="C23" s="13" t="s">
        <v>18</v>
      </c>
      <c r="D23" s="17">
        <f>D22</f>
        <v>2378027</v>
      </c>
      <c r="E23" s="17">
        <f t="shared" ref="E23:I23" si="1">E22</f>
        <v>82277</v>
      </c>
      <c r="F23" s="17">
        <f t="shared" si="1"/>
        <v>0</v>
      </c>
      <c r="G23" s="17">
        <f t="shared" si="1"/>
        <v>0</v>
      </c>
      <c r="H23" s="17">
        <f t="shared" si="1"/>
        <v>2460304</v>
      </c>
      <c r="I23" s="17">
        <f t="shared" si="1"/>
        <v>613432</v>
      </c>
    </row>
    <row r="24" spans="1:9">
      <c r="A24" s="14"/>
      <c r="B24" s="12"/>
      <c r="C24" s="13" t="s">
        <v>28</v>
      </c>
      <c r="D24" s="17">
        <f>D23*20/100</f>
        <v>475605.4</v>
      </c>
      <c r="E24" s="17">
        <f t="shared" ref="E24:I24" si="2">E23*20/100</f>
        <v>16455.400000000001</v>
      </c>
      <c r="F24" s="17">
        <f t="shared" si="2"/>
        <v>0</v>
      </c>
      <c r="G24" s="17">
        <f t="shared" si="2"/>
        <v>0</v>
      </c>
      <c r="H24" s="17">
        <f t="shared" si="2"/>
        <v>492060.8</v>
      </c>
      <c r="I24" s="17">
        <f t="shared" si="2"/>
        <v>122686.39999999999</v>
      </c>
    </row>
    <row r="25" spans="1:9">
      <c r="A25" s="14"/>
      <c r="B25" s="12"/>
      <c r="C25" s="13" t="s">
        <v>14</v>
      </c>
      <c r="D25" s="18">
        <f>D23+D24</f>
        <v>2853632.4</v>
      </c>
      <c r="E25" s="18">
        <f t="shared" ref="E25:I25" si="3">E23+E24</f>
        <v>98732.4</v>
      </c>
      <c r="F25" s="18">
        <f t="shared" si="3"/>
        <v>0</v>
      </c>
      <c r="G25" s="18">
        <f t="shared" si="3"/>
        <v>0</v>
      </c>
      <c r="H25" s="18">
        <f t="shared" si="3"/>
        <v>2952364.8</v>
      </c>
      <c r="I25" s="18">
        <f t="shared" si="3"/>
        <v>736118.4</v>
      </c>
    </row>
    <row r="26" spans="1:9">
      <c r="E26" s="16"/>
    </row>
    <row r="28" spans="1:9">
      <c r="C28" s="33"/>
      <c r="D28" s="9"/>
      <c r="H28" s="25"/>
      <c r="I28" s="25"/>
    </row>
    <row r="29" spans="1:9">
      <c r="C29" s="33"/>
    </row>
    <row r="30" spans="1:9">
      <c r="C30" s="33"/>
    </row>
    <row r="31" spans="1:9">
      <c r="C31" s="33"/>
    </row>
    <row r="32" spans="1:9">
      <c r="C32" s="33"/>
    </row>
    <row r="33" spans="3:3">
      <c r="C33" s="33"/>
    </row>
    <row r="34" spans="3:3">
      <c r="C34" s="33"/>
    </row>
    <row r="35" spans="3:3">
      <c r="C35" s="33"/>
    </row>
  </sheetData>
  <mergeCells count="12">
    <mergeCell ref="C28:C35"/>
    <mergeCell ref="A18:I18"/>
    <mergeCell ref="I13:I16"/>
    <mergeCell ref="A13:A16"/>
    <mergeCell ref="B13:B16"/>
    <mergeCell ref="C13:C16"/>
    <mergeCell ref="D14:D16"/>
    <mergeCell ref="D13:H13"/>
    <mergeCell ref="E14:E16"/>
    <mergeCell ref="F14:F16"/>
    <mergeCell ref="G14:G16"/>
    <mergeCell ref="H14:H16"/>
  </mergeCells>
  <phoneticPr fontId="0" type="noConversion"/>
  <pageMargins left="0.51181102362204722" right="0.19685039370078741" top="0.39" bottom="0.43307086614173229" header="0.23622047244094491" footer="0.23622047244094491"/>
  <pageSetup paperSize="9" scale="95" firstPageNumber="101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сводный</vt:lpstr>
      <vt:lpstr>сводный!Заголовки_для_печати</vt:lpstr>
      <vt:lpstr>сводный!Область_печати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dmitrievaai</cp:lastModifiedBy>
  <cp:lastPrinted>2014-12-30T07:03:52Z</cp:lastPrinted>
  <dcterms:created xsi:type="dcterms:W3CDTF">2002-03-25T05:35:56Z</dcterms:created>
  <dcterms:modified xsi:type="dcterms:W3CDTF">2021-03-26T08:53:24Z</dcterms:modified>
</cp:coreProperties>
</file>